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avlov\Desktop\02.2015\"/>
    </mc:Choice>
  </mc:AlternateContent>
  <bookViews>
    <workbookView xWindow="240" yWindow="30" windowWidth="19320" windowHeight="12405"/>
  </bookViews>
  <sheets>
    <sheet name="el.materiali_2014-2016" sheetId="12" r:id="rId1"/>
  </sheets>
  <calcPr calcId="152511" iterateDelta="1E-4"/>
</workbook>
</file>

<file path=xl/calcChain.xml><?xml version="1.0" encoding="utf-8"?>
<calcChain xmlns="http://schemas.openxmlformats.org/spreadsheetml/2006/main">
  <c r="C29" i="12" l="1"/>
  <c r="C56" i="12"/>
  <c r="C32" i="12"/>
  <c r="C10" i="12"/>
  <c r="C9" i="12"/>
  <c r="D6" i="12"/>
  <c r="D57" i="12"/>
  <c r="D7" i="12"/>
  <c r="D8" i="12"/>
  <c r="D11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30" i="12"/>
  <c r="D31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C57" i="12"/>
  <c r="C82" i="12"/>
  <c r="C83" i="12"/>
  <c r="D71" i="12"/>
  <c r="D72" i="12"/>
  <c r="D73" i="12"/>
  <c r="D77" i="12"/>
  <c r="D74" i="12"/>
  <c r="D75" i="12"/>
  <c r="D76" i="12"/>
  <c r="C61" i="12"/>
  <c r="C68" i="12"/>
  <c r="C77" i="12"/>
  <c r="D81" i="12"/>
  <c r="D67" i="12"/>
  <c r="D66" i="12"/>
  <c r="D65" i="12"/>
  <c r="D68" i="12"/>
  <c r="D64" i="12"/>
  <c r="D60" i="12"/>
  <c r="D61" i="12"/>
  <c r="C78" i="12"/>
  <c r="D82" i="12"/>
  <c r="D83" i="12"/>
  <c r="D78" i="12"/>
</calcChain>
</file>

<file path=xl/sharedStrings.xml><?xml version="1.0" encoding="utf-8"?>
<sst xmlns="http://schemas.openxmlformats.org/spreadsheetml/2006/main" count="147" uniqueCount="129">
  <si>
    <t>№ по ред</t>
  </si>
  <si>
    <t>изд. фактура №, дата</t>
  </si>
  <si>
    <t>стойност без ДДС</t>
  </si>
  <si>
    <t>стойност с  ДДС</t>
  </si>
  <si>
    <t>без ДДС</t>
  </si>
  <si>
    <t>с ДДС</t>
  </si>
  <si>
    <t>отпуснат лимит за срока на договора:</t>
  </si>
  <si>
    <t>оставаща сума за реализиране за срока на договора:</t>
  </si>
  <si>
    <t>РУ АНГЕЛ КЪНЧЕВ, ФИЛИАЛ СИЛИСТРА</t>
  </si>
  <si>
    <t>общо изразходени средства  по договора:</t>
  </si>
  <si>
    <t>РУ АНГЕЛ КЪНЧЕВ ГР.РУСЕ</t>
  </si>
  <si>
    <t>НИС КЪМ РУ АНГЕЛ КЪНЧЕВ ГР. РУСЕ</t>
  </si>
  <si>
    <t>РУ АНГЕЛ КЪЧЕВ ФИЛИАЛ РАЗГРАД</t>
  </si>
  <si>
    <t>забележка/наименование на   проект; ФНИ</t>
  </si>
  <si>
    <t>изразходена сума за срока на договора:</t>
  </si>
  <si>
    <t>1259/20.02.2014</t>
  </si>
  <si>
    <t>1261/21.02.2014</t>
  </si>
  <si>
    <t>1263/24.02.2014</t>
  </si>
  <si>
    <t>1268/04.03.2014</t>
  </si>
  <si>
    <t>1318/02.06.2014</t>
  </si>
  <si>
    <t>1329/17.06.2014</t>
  </si>
  <si>
    <t>1331/24.06.2014</t>
  </si>
  <si>
    <t>1332/25.06.2014</t>
  </si>
  <si>
    <t>1337/07.07.2014</t>
  </si>
  <si>
    <t>1342/14.07.2014</t>
  </si>
  <si>
    <t>1343/15.07.2014</t>
  </si>
  <si>
    <t>1344/16.07.2014</t>
  </si>
  <si>
    <t>1347/28.07.2014</t>
  </si>
  <si>
    <t>1350/01.08.2014</t>
  </si>
  <si>
    <t>1351/01.08.2014</t>
  </si>
  <si>
    <t>1355/11.08.2014</t>
  </si>
  <si>
    <t>1356/11.08.2014</t>
  </si>
  <si>
    <t>1357/12.08.2014</t>
  </si>
  <si>
    <t>1361/02.09.2014</t>
  </si>
  <si>
    <t>1367/09.09.2014</t>
  </si>
  <si>
    <t>1371/18.09.2014</t>
  </si>
  <si>
    <t>1275/11.03.2014</t>
  </si>
  <si>
    <t>1287/28.03.2014</t>
  </si>
  <si>
    <t>1323/06.06.2014</t>
  </si>
  <si>
    <t>1375/02.10.2014</t>
  </si>
  <si>
    <t>1384/15.10.2014</t>
  </si>
  <si>
    <t>1385/16.10.2014</t>
  </si>
  <si>
    <t>1400/03.11.2014</t>
  </si>
  <si>
    <t>1404/12.11.2014</t>
  </si>
  <si>
    <t>1412/24.11.2014</t>
  </si>
  <si>
    <t>1414/25.11.2014</t>
  </si>
  <si>
    <t>общо изразходена сума към м. 11.2014 г.:</t>
  </si>
  <si>
    <t>1288/07.04.2014</t>
  </si>
  <si>
    <t>1280/20.03.2014</t>
  </si>
  <si>
    <t>1292/07,04,2014</t>
  </si>
  <si>
    <t>1326/11,06,2014</t>
  </si>
  <si>
    <t>1365/09,09,2014</t>
  </si>
  <si>
    <t>1377/08,10,2014</t>
  </si>
  <si>
    <t>1417/01,12,2014</t>
  </si>
  <si>
    <t>1418/01,12,2014</t>
  </si>
  <si>
    <t xml:space="preserve">                                                                         СПРАВКА                                                                               ЗА ИЗВЪРШЕНИ РАЗХОДИ ПО ФАКТУРИ
от периодична доставка на електрически материали и консумативи за извършване на електро-ремонтни работи и за поддръжка на сградния фонд в Русенски университет „Ангел Кънчев” и структурните му звена в гр. Разград и гр. Силистра”, както и по изпълнение на национални и международни проекти, финансирани със средства получени от  Европейския съюз, други държави и неправителствени организации от  чужбина.                                          ОТ ФИРМА 'ИВАЙЛО ПЕТРОВ-92' ЕООД  по Договор № 95В00-14/19.02.2014 г. за периода от 19.02.2014 г. до 19.08.2016 г.</t>
  </si>
  <si>
    <t>1419/01.12.2014</t>
  </si>
  <si>
    <t>1425/04.12.2014</t>
  </si>
  <si>
    <t>1429/11.12.2014</t>
  </si>
  <si>
    <t>1433/16.12.2014</t>
  </si>
  <si>
    <t>1434/16.12.2014</t>
  </si>
  <si>
    <t>1444/26.01.2015</t>
  </si>
  <si>
    <t>1447/03.02.2015</t>
  </si>
  <si>
    <t>1259/27.02.2014</t>
  </si>
  <si>
    <t>1261/05.03.2014</t>
  </si>
  <si>
    <t>1263/27.02.2014</t>
  </si>
  <si>
    <t>12.68/10.03.2014</t>
  </si>
  <si>
    <t>1274/17.03.2014</t>
  </si>
  <si>
    <t>1279/20.03.2014</t>
  </si>
  <si>
    <t>1283/31.03.2014</t>
  </si>
  <si>
    <t>1302/23.042014</t>
  </si>
  <si>
    <t>1304/23.04.2014</t>
  </si>
  <si>
    <t>1310/30.05.2014</t>
  </si>
  <si>
    <t>1320/11.06.2014</t>
  </si>
  <si>
    <t>1321/11.06.2014</t>
  </si>
  <si>
    <t>1322/1106.2014</t>
  </si>
  <si>
    <t>1454/13.02.205</t>
  </si>
  <si>
    <t>1335/04.07.2014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</si>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</sst>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лв&quot;_-;\-* #,##0.00\ &quot;лв&quot;_-;_-* &quot;-&quot;??\ &quot;лв&quot;_-;_-@_-"/>
  </numFmts>
  <fonts count="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79"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0" borderId="1" xfId="0" applyBorder="1"/>
    <xf numFmtId="0" fontId="3" fillId="0" borderId="0" xfId="0" applyFont="1"/>
    <xf numFmtId="0" fontId="0" fillId="0" borderId="2" xfId="0" applyBorder="1"/>
    <xf numFmtId="0" fontId="0" fillId="0" borderId="3" xfId="0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3" fillId="0" borderId="5" xfId="0" applyNumberFormat="1" applyFont="1" applyBorder="1" applyAlignment="1">
      <alignment vertical="top" wrapText="1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justify"/>
    </xf>
    <xf numFmtId="0" fontId="4" fillId="2" borderId="8" xfId="0" applyFont="1" applyFill="1" applyBorder="1" applyAlignment="1">
      <alignment horizontal="center" wrapText="1"/>
    </xf>
    <xf numFmtId="0" fontId="3" fillId="0" borderId="9" xfId="0" applyFont="1" applyBorder="1" applyAlignment="1">
      <alignment wrapText="1"/>
    </xf>
    <xf numFmtId="0" fontId="3" fillId="0" borderId="10" xfId="0" applyFont="1" applyBorder="1"/>
    <xf numFmtId="0" fontId="0" fillId="0" borderId="0" xfId="0" applyBorder="1"/>
    <xf numFmtId="0" fontId="0" fillId="0" borderId="10" xfId="0" applyBorder="1"/>
    <xf numFmtId="2" fontId="4" fillId="3" borderId="7" xfId="0" applyNumberFormat="1" applyFont="1" applyFill="1" applyBorder="1"/>
    <xf numFmtId="0" fontId="3" fillId="3" borderId="8" xfId="0" applyFont="1" applyFill="1" applyBorder="1"/>
    <xf numFmtId="0" fontId="4" fillId="3" borderId="8" xfId="0" applyFont="1" applyFill="1" applyBorder="1"/>
    <xf numFmtId="2" fontId="4" fillId="4" borderId="7" xfId="0" applyNumberFormat="1" applyFont="1" applyFill="1" applyBorder="1"/>
    <xf numFmtId="0" fontId="3" fillId="4" borderId="8" xfId="0" applyFont="1" applyFill="1" applyBorder="1"/>
    <xf numFmtId="2" fontId="3" fillId="0" borderId="11" xfId="0" applyNumberFormat="1" applyFont="1" applyBorder="1" applyAlignment="1">
      <alignment vertical="top" wrapText="1"/>
    </xf>
    <xf numFmtId="0" fontId="3" fillId="0" borderId="12" xfId="0" applyFont="1" applyBorder="1" applyAlignment="1">
      <alignment wrapText="1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 vertical="justify"/>
    </xf>
    <xf numFmtId="0" fontId="4" fillId="2" borderId="15" xfId="0" applyFont="1" applyFill="1" applyBorder="1" applyAlignment="1">
      <alignment horizontal="center" wrapText="1"/>
    </xf>
    <xf numFmtId="2" fontId="4" fillId="3" borderId="16" xfId="0" applyNumberFormat="1" applyFont="1" applyFill="1" applyBorder="1"/>
    <xf numFmtId="0" fontId="3" fillId="0" borderId="5" xfId="0" applyFont="1" applyFill="1" applyBorder="1" applyAlignment="1">
      <alignment wrapText="1"/>
    </xf>
    <xf numFmtId="4" fontId="5" fillId="5" borderId="11" xfId="0" applyNumberFormat="1" applyFont="1" applyFill="1" applyBorder="1"/>
    <xf numFmtId="2" fontId="5" fillId="5" borderId="9" xfId="0" applyNumberFormat="1" applyFont="1" applyFill="1" applyBorder="1"/>
    <xf numFmtId="4" fontId="4" fillId="3" borderId="11" xfId="0" applyNumberFormat="1" applyFont="1" applyFill="1" applyBorder="1"/>
    <xf numFmtId="0" fontId="4" fillId="0" borderId="0" xfId="0" applyFont="1" applyFill="1" applyBorder="1" applyAlignment="1">
      <alignment horizontal="right"/>
    </xf>
    <xf numFmtId="4" fontId="4" fillId="0" borderId="0" xfId="0" applyNumberFormat="1" applyFont="1" applyFill="1" applyBorder="1" applyAlignment="1"/>
    <xf numFmtId="0" fontId="3" fillId="0" borderId="10" xfId="0" applyFont="1" applyFill="1" applyBorder="1"/>
    <xf numFmtId="4" fontId="3" fillId="0" borderId="0" xfId="0" applyNumberFormat="1" applyFont="1"/>
    <xf numFmtId="0" fontId="6" fillId="0" borderId="11" xfId="0" applyFont="1" applyBorder="1" applyAlignment="1">
      <alignment wrapText="1"/>
    </xf>
    <xf numFmtId="2" fontId="6" fillId="0" borderId="11" xfId="0" applyNumberFormat="1" applyFont="1" applyBorder="1" applyAlignment="1">
      <alignment vertical="top" wrapText="1"/>
    </xf>
    <xf numFmtId="0" fontId="6" fillId="0" borderId="0" xfId="0" applyFont="1"/>
    <xf numFmtId="0" fontId="6" fillId="0" borderId="5" xfId="0" applyFont="1" applyBorder="1" applyAlignment="1">
      <alignment horizontal="center"/>
    </xf>
    <xf numFmtId="2" fontId="6" fillId="0" borderId="5" xfId="0" applyNumberFormat="1" applyFont="1" applyBorder="1" applyAlignment="1">
      <alignment horizontal="right"/>
    </xf>
    <xf numFmtId="0" fontId="6" fillId="0" borderId="5" xfId="0" applyFont="1" applyBorder="1" applyAlignment="1">
      <alignment wrapText="1"/>
    </xf>
    <xf numFmtId="0" fontId="3" fillId="0" borderId="17" xfId="0" applyFont="1" applyBorder="1" applyAlignment="1">
      <alignment horizontal="left" wrapText="1"/>
    </xf>
    <xf numFmtId="0" fontId="3" fillId="0" borderId="18" xfId="0" applyFont="1" applyBorder="1" applyAlignment="1">
      <alignment horizontal="left" wrapText="1"/>
    </xf>
    <xf numFmtId="0" fontId="6" fillId="0" borderId="9" xfId="0" applyFont="1" applyBorder="1" applyAlignment="1">
      <alignment wrapText="1"/>
    </xf>
    <xf numFmtId="0" fontId="3" fillId="3" borderId="19" xfId="0" applyFont="1" applyFill="1" applyBorder="1"/>
    <xf numFmtId="0" fontId="3" fillId="0" borderId="17" xfId="0" applyFont="1" applyFill="1" applyBorder="1" applyAlignment="1">
      <alignment wrapText="1"/>
    </xf>
    <xf numFmtId="0" fontId="3" fillId="0" borderId="12" xfId="0" applyFont="1" applyFill="1" applyBorder="1" applyAlignment="1">
      <alignment wrapText="1"/>
    </xf>
    <xf numFmtId="0" fontId="0" fillId="6" borderId="20" xfId="0" applyFill="1" applyBorder="1"/>
    <xf numFmtId="0" fontId="4" fillId="6" borderId="21" xfId="0" applyFont="1" applyFill="1" applyBorder="1" applyAlignment="1">
      <alignment horizontal="right"/>
    </xf>
    <xf numFmtId="4" fontId="4" fillId="6" borderId="21" xfId="0" applyNumberFormat="1" applyFont="1" applyFill="1" applyBorder="1" applyAlignment="1"/>
    <xf numFmtId="0" fontId="3" fillId="0" borderId="22" xfId="0" applyFont="1" applyBorder="1"/>
    <xf numFmtId="0" fontId="6" fillId="0" borderId="5" xfId="0" applyFont="1" applyBorder="1" applyAlignment="1">
      <alignment vertical="top" wrapText="1"/>
    </xf>
    <xf numFmtId="2" fontId="6" fillId="0" borderId="5" xfId="0" applyNumberFormat="1" applyFont="1" applyBorder="1" applyAlignment="1">
      <alignment vertical="top" wrapText="1"/>
    </xf>
    <xf numFmtId="0" fontId="6" fillId="0" borderId="12" xfId="0" applyFont="1" applyBorder="1" applyAlignment="1">
      <alignment wrapText="1"/>
    </xf>
    <xf numFmtId="0" fontId="6" fillId="0" borderId="11" xfId="0" applyFont="1" applyBorder="1" applyAlignment="1">
      <alignment vertical="top" wrapText="1"/>
    </xf>
    <xf numFmtId="0" fontId="6" fillId="0" borderId="9" xfId="0" applyFont="1" applyBorder="1" applyAlignment="1">
      <alignment horizontal="center" wrapText="1"/>
    </xf>
    <xf numFmtId="0" fontId="6" fillId="0" borderId="11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14" fontId="6" fillId="0" borderId="11" xfId="0" applyNumberFormat="1" applyFont="1" applyBorder="1" applyAlignment="1">
      <alignment wrapText="1"/>
    </xf>
    <xf numFmtId="0" fontId="6" fillId="0" borderId="23" xfId="0" applyFont="1" applyBorder="1" applyAlignment="1">
      <alignment wrapText="1"/>
    </xf>
    <xf numFmtId="2" fontId="6" fillId="0" borderId="16" xfId="0" applyNumberFormat="1" applyFont="1" applyBorder="1" applyAlignment="1">
      <alignment vertical="top" wrapText="1"/>
    </xf>
    <xf numFmtId="0" fontId="6" fillId="0" borderId="24" xfId="0" applyFont="1" applyBorder="1" applyAlignment="1">
      <alignment wrapText="1"/>
    </xf>
    <xf numFmtId="2" fontId="6" fillId="0" borderId="17" xfId="0" applyNumberFormat="1" applyFont="1" applyBorder="1" applyAlignment="1">
      <alignment vertical="top"/>
    </xf>
    <xf numFmtId="0" fontId="4" fillId="3" borderId="25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4" fillId="7" borderId="27" xfId="0" applyFont="1" applyFill="1" applyBorder="1" applyAlignment="1">
      <alignment horizontal="center"/>
    </xf>
    <xf numFmtId="0" fontId="4" fillId="7" borderId="28" xfId="0" applyFont="1" applyFill="1" applyBorder="1" applyAlignment="1">
      <alignment horizontal="center"/>
    </xf>
    <xf numFmtId="0" fontId="4" fillId="7" borderId="29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4" borderId="6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right"/>
    </xf>
    <xf numFmtId="0" fontId="4" fillId="5" borderId="30" xfId="0" applyFont="1" applyFill="1" applyBorder="1" applyAlignment="1">
      <alignment horizontal="right"/>
    </xf>
    <xf numFmtId="0" fontId="4" fillId="5" borderId="31" xfId="0" applyFont="1" applyFill="1" applyBorder="1" applyAlignment="1">
      <alignment horizontal="right"/>
    </xf>
    <xf numFmtId="0" fontId="4" fillId="3" borderId="30" xfId="0" applyFont="1" applyFill="1" applyBorder="1" applyAlignment="1">
      <alignment horizontal="right"/>
    </xf>
    <xf numFmtId="0" fontId="4" fillId="3" borderId="31" xfId="0" applyFont="1" applyFill="1" applyBorder="1" applyAlignment="1">
      <alignment horizontal="right"/>
    </xf>
    <xf numFmtId="0" fontId="4" fillId="0" borderId="0" xfId="0" applyFont="1" applyAlignment="1">
      <alignment horizontal="center" wrapText="1"/>
    </xf>
  </cellXfs>
  <cellStyles count="3">
    <cellStyle name="Currency 3" xfId="1"/>
    <cellStyle name="Normal" xfId="0" builtinId="0"/>
    <cellStyle name="Нормален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7"/>
  <sheetViews>
    <sheetView tabSelected="1" workbookViewId="0">
      <selection activeCell="J10" sqref="J10"/>
    </sheetView>
  </sheetViews>
  <sheetFormatPr defaultRowHeight="15.75" x14ac:dyDescent="0.25"/>
  <cols>
    <col min="1" max="1" width="11.42578125" style="4" customWidth="1"/>
    <col min="2" max="2" width="30.42578125" style="4" customWidth="1"/>
    <col min="3" max="3" width="15.140625" style="4" bestFit="1" customWidth="1"/>
    <col min="4" max="4" width="14.42578125" style="4" customWidth="1"/>
    <col min="5" max="5" width="27.28515625" style="4" customWidth="1"/>
    <col min="6" max="6" width="25.140625" style="4" customWidth="1"/>
    <col min="7" max="16384" width="9.140625" style="4"/>
  </cols>
  <sheetData>
    <row r="1" spans="1:5" ht="139.5" customHeight="1" x14ac:dyDescent="0.25">
      <c r="A1" s="78" t="s">
        <v>55</v>
      </c>
      <c r="B1" s="71"/>
      <c r="C1" s="71"/>
      <c r="D1" s="71"/>
      <c r="E1" s="71"/>
    </row>
    <row r="3" spans="1:5" ht="16.5" thickBot="1" x14ac:dyDescent="0.3"/>
    <row r="4" spans="1:5" ht="32.25" thickBot="1" x14ac:dyDescent="0.3">
      <c r="A4" s="10" t="s">
        <v>0</v>
      </c>
      <c r="B4" s="11" t="s">
        <v>1</v>
      </c>
      <c r="C4" s="12" t="s">
        <v>2</v>
      </c>
      <c r="D4" s="12" t="s">
        <v>3</v>
      </c>
      <c r="E4" s="13" t="s">
        <v>13</v>
      </c>
    </row>
    <row r="5" spans="1:5" ht="16.5" thickBot="1" x14ac:dyDescent="0.3">
      <c r="A5" s="68" t="s">
        <v>10</v>
      </c>
      <c r="B5" s="69"/>
      <c r="C5" s="69"/>
      <c r="D5" s="69"/>
      <c r="E5" s="70"/>
    </row>
    <row r="6" spans="1:5" s="40" customFormat="1" x14ac:dyDescent="0.25">
      <c r="A6" s="65" t="s">
        <v>78</v>
      </c>
      <c r="B6" s="54" t="s">
        <v>15</v>
      </c>
      <c r="C6" s="55">
        <v>350.61</v>
      </c>
      <c r="D6" s="55">
        <f>SUM(C6*1.2)</f>
        <v>420.73200000000003</v>
      </c>
      <c r="E6" s="56"/>
    </row>
    <row r="7" spans="1:5" s="40" customFormat="1" x14ac:dyDescent="0.25">
      <c r="A7" s="65" t="s">
        <v>79</v>
      </c>
      <c r="B7" s="38" t="s">
        <v>16</v>
      </c>
      <c r="C7" s="39">
        <v>565.72</v>
      </c>
      <c r="D7" s="39">
        <f t="shared" ref="D7:D47" si="0">SUM(C7*1.2)</f>
        <v>678.86400000000003</v>
      </c>
      <c r="E7" s="46"/>
    </row>
    <row r="8" spans="1:5" s="40" customFormat="1" x14ac:dyDescent="0.25">
      <c r="A8" s="65" t="s">
        <v>80</v>
      </c>
      <c r="B8" s="38" t="s">
        <v>17</v>
      </c>
      <c r="C8" s="39">
        <v>619.01</v>
      </c>
      <c r="D8" s="39">
        <f t="shared" si="0"/>
        <v>742.81200000000001</v>
      </c>
      <c r="E8" s="46"/>
    </row>
    <row r="9" spans="1:5" s="40" customFormat="1" x14ac:dyDescent="0.25">
      <c r="A9" s="65" t="s">
        <v>81</v>
      </c>
      <c r="B9" s="38" t="s">
        <v>63</v>
      </c>
      <c r="C9" s="39">
        <f>D9/1.2</f>
        <v>350.60833333333335</v>
      </c>
      <c r="D9" s="39">
        <v>420.73</v>
      </c>
      <c r="E9" s="46"/>
    </row>
    <row r="10" spans="1:5" s="40" customFormat="1" x14ac:dyDescent="0.25">
      <c r="A10" s="65" t="s">
        <v>82</v>
      </c>
      <c r="B10" s="38" t="s">
        <v>65</v>
      </c>
      <c r="C10" s="39">
        <f>D10/1.2</f>
        <v>619.00833333333333</v>
      </c>
      <c r="D10" s="39">
        <v>742.81</v>
      </c>
      <c r="E10" s="46"/>
    </row>
    <row r="11" spans="1:5" s="40" customFormat="1" x14ac:dyDescent="0.25">
      <c r="A11" s="65" t="s">
        <v>83</v>
      </c>
      <c r="B11" s="38" t="s">
        <v>18</v>
      </c>
      <c r="C11" s="39">
        <v>660.3</v>
      </c>
      <c r="D11" s="39">
        <f t="shared" si="0"/>
        <v>792.3599999999999</v>
      </c>
      <c r="E11" s="46"/>
    </row>
    <row r="12" spans="1:5" s="40" customFormat="1" x14ac:dyDescent="0.25">
      <c r="A12" s="65" t="s">
        <v>84</v>
      </c>
      <c r="B12" s="38" t="s">
        <v>64</v>
      </c>
      <c r="C12" s="39">
        <v>660.3</v>
      </c>
      <c r="D12" s="39">
        <v>678.86</v>
      </c>
      <c r="E12" s="46"/>
    </row>
    <row r="13" spans="1:5" s="40" customFormat="1" x14ac:dyDescent="0.25">
      <c r="A13" s="65" t="s">
        <v>85</v>
      </c>
      <c r="B13" s="38" t="s">
        <v>66</v>
      </c>
      <c r="C13" s="39">
        <v>660.3</v>
      </c>
      <c r="D13" s="39">
        <v>792.36</v>
      </c>
      <c r="E13" s="46"/>
    </row>
    <row r="14" spans="1:5" s="40" customFormat="1" x14ac:dyDescent="0.25">
      <c r="A14" s="65" t="s">
        <v>86</v>
      </c>
      <c r="B14" s="57" t="s">
        <v>67</v>
      </c>
      <c r="C14" s="39">
        <v>283.64999999999998</v>
      </c>
      <c r="D14" s="39">
        <f t="shared" si="0"/>
        <v>340.37999999999994</v>
      </c>
      <c r="E14" s="46"/>
    </row>
    <row r="15" spans="1:5" s="40" customFormat="1" x14ac:dyDescent="0.25">
      <c r="A15" s="65" t="s">
        <v>87</v>
      </c>
      <c r="B15" s="57" t="s">
        <v>68</v>
      </c>
      <c r="C15" s="39">
        <v>40.18</v>
      </c>
      <c r="D15" s="39">
        <f t="shared" si="0"/>
        <v>48.216000000000001</v>
      </c>
      <c r="E15" s="58"/>
    </row>
    <row r="16" spans="1:5" s="40" customFormat="1" x14ac:dyDescent="0.25">
      <c r="A16" s="65" t="s">
        <v>88</v>
      </c>
      <c r="B16" s="57" t="s">
        <v>48</v>
      </c>
      <c r="C16" s="39">
        <v>32.83</v>
      </c>
      <c r="D16" s="39">
        <f t="shared" si="0"/>
        <v>39.395999999999994</v>
      </c>
      <c r="E16" s="58"/>
    </row>
    <row r="17" spans="1:5" s="40" customFormat="1" x14ac:dyDescent="0.25">
      <c r="A17" s="65" t="s">
        <v>89</v>
      </c>
      <c r="B17" s="38" t="s">
        <v>69</v>
      </c>
      <c r="C17" s="39">
        <v>751.79</v>
      </c>
      <c r="D17" s="39">
        <f t="shared" si="0"/>
        <v>902.14799999999991</v>
      </c>
      <c r="E17" s="46"/>
    </row>
    <row r="18" spans="1:5" s="40" customFormat="1" x14ac:dyDescent="0.25">
      <c r="A18" s="65" t="s">
        <v>90</v>
      </c>
      <c r="B18" s="38" t="s">
        <v>47</v>
      </c>
      <c r="C18" s="39">
        <v>427.73</v>
      </c>
      <c r="D18" s="39">
        <f t="shared" si="0"/>
        <v>513.27599999999995</v>
      </c>
      <c r="E18" s="46"/>
    </row>
    <row r="19" spans="1:5" s="40" customFormat="1" x14ac:dyDescent="0.25">
      <c r="A19" s="65" t="s">
        <v>91</v>
      </c>
      <c r="B19" s="59" t="s">
        <v>70</v>
      </c>
      <c r="C19" s="39">
        <v>373.82</v>
      </c>
      <c r="D19" s="39">
        <f t="shared" si="0"/>
        <v>448.584</v>
      </c>
      <c r="E19" s="60"/>
    </row>
    <row r="20" spans="1:5" s="40" customFormat="1" x14ac:dyDescent="0.25">
      <c r="A20" s="65" t="s">
        <v>92</v>
      </c>
      <c r="B20" s="38" t="s">
        <v>71</v>
      </c>
      <c r="C20" s="39">
        <v>596.22</v>
      </c>
      <c r="D20" s="39">
        <f t="shared" si="0"/>
        <v>715.46400000000006</v>
      </c>
      <c r="E20" s="46"/>
    </row>
    <row r="21" spans="1:5" s="40" customFormat="1" x14ac:dyDescent="0.25">
      <c r="A21" s="65" t="s">
        <v>93</v>
      </c>
      <c r="B21" s="38" t="s">
        <v>72</v>
      </c>
      <c r="C21" s="39">
        <v>645.04999999999995</v>
      </c>
      <c r="D21" s="39">
        <f t="shared" si="0"/>
        <v>774.06</v>
      </c>
      <c r="E21" s="46"/>
    </row>
    <row r="22" spans="1:5" s="40" customFormat="1" x14ac:dyDescent="0.25">
      <c r="A22" s="65" t="s">
        <v>94</v>
      </c>
      <c r="B22" s="57" t="s">
        <v>19</v>
      </c>
      <c r="C22" s="39">
        <v>538.55999999999995</v>
      </c>
      <c r="D22" s="39">
        <f t="shared" si="0"/>
        <v>646.27199999999993</v>
      </c>
      <c r="E22" s="60"/>
    </row>
    <row r="23" spans="1:5" s="40" customFormat="1" x14ac:dyDescent="0.25">
      <c r="A23" s="65" t="s">
        <v>95</v>
      </c>
      <c r="B23" s="38" t="s">
        <v>73</v>
      </c>
      <c r="C23" s="39">
        <v>832.26</v>
      </c>
      <c r="D23" s="39">
        <f t="shared" si="0"/>
        <v>998.71199999999999</v>
      </c>
      <c r="E23" s="46"/>
    </row>
    <row r="24" spans="1:5" s="40" customFormat="1" x14ac:dyDescent="0.25">
      <c r="A24" s="65" t="s">
        <v>96</v>
      </c>
      <c r="B24" s="57" t="s">
        <v>74</v>
      </c>
      <c r="C24" s="39">
        <v>383.9</v>
      </c>
      <c r="D24" s="39">
        <f t="shared" si="0"/>
        <v>460.67999999999995</v>
      </c>
      <c r="E24" s="58"/>
    </row>
    <row r="25" spans="1:5" s="40" customFormat="1" x14ac:dyDescent="0.25">
      <c r="A25" s="65" t="s">
        <v>97</v>
      </c>
      <c r="B25" s="38" t="s">
        <v>75</v>
      </c>
      <c r="C25" s="39">
        <v>769.99</v>
      </c>
      <c r="D25" s="39">
        <f t="shared" si="0"/>
        <v>923.98799999999994</v>
      </c>
      <c r="E25" s="46"/>
    </row>
    <row r="26" spans="1:5" s="40" customFormat="1" x14ac:dyDescent="0.25">
      <c r="A26" s="65" t="s">
        <v>98</v>
      </c>
      <c r="B26" s="38" t="s">
        <v>20</v>
      </c>
      <c r="C26" s="39">
        <v>333.4</v>
      </c>
      <c r="D26" s="39">
        <f t="shared" si="0"/>
        <v>400.08</v>
      </c>
      <c r="E26" s="46"/>
    </row>
    <row r="27" spans="1:5" s="40" customFormat="1" x14ac:dyDescent="0.25">
      <c r="A27" s="65" t="s">
        <v>99</v>
      </c>
      <c r="B27" s="38" t="s">
        <v>21</v>
      </c>
      <c r="C27" s="39">
        <v>499.37</v>
      </c>
      <c r="D27" s="39">
        <f t="shared" si="0"/>
        <v>599.24400000000003</v>
      </c>
      <c r="E27" s="46"/>
    </row>
    <row r="28" spans="1:5" s="40" customFormat="1" x14ac:dyDescent="0.25">
      <c r="A28" s="65" t="s">
        <v>100</v>
      </c>
      <c r="B28" s="38" t="s">
        <v>22</v>
      </c>
      <c r="C28" s="39">
        <v>734.1</v>
      </c>
      <c r="D28" s="39">
        <f t="shared" si="0"/>
        <v>880.92</v>
      </c>
      <c r="E28" s="46"/>
    </row>
    <row r="29" spans="1:5" s="40" customFormat="1" x14ac:dyDescent="0.25">
      <c r="A29" s="65" t="s">
        <v>101</v>
      </c>
      <c r="B29" s="38" t="s">
        <v>77</v>
      </c>
      <c r="C29" s="39">
        <f>D29/1.2</f>
        <v>141.81666666666669</v>
      </c>
      <c r="D29" s="39">
        <v>170.18</v>
      </c>
      <c r="E29" s="46"/>
    </row>
    <row r="30" spans="1:5" s="40" customFormat="1" x14ac:dyDescent="0.25">
      <c r="A30" s="65" t="s">
        <v>102</v>
      </c>
      <c r="B30" s="38" t="s">
        <v>23</v>
      </c>
      <c r="C30" s="39">
        <v>613.33000000000004</v>
      </c>
      <c r="D30" s="39">
        <f t="shared" si="0"/>
        <v>735.99599999999998</v>
      </c>
      <c r="E30" s="46"/>
    </row>
    <row r="31" spans="1:5" s="40" customFormat="1" x14ac:dyDescent="0.25">
      <c r="A31" s="65" t="s">
        <v>103</v>
      </c>
      <c r="B31" s="38" t="s">
        <v>24</v>
      </c>
      <c r="C31" s="39">
        <v>769.57</v>
      </c>
      <c r="D31" s="39">
        <f t="shared" si="0"/>
        <v>923.48400000000004</v>
      </c>
      <c r="E31" s="46"/>
    </row>
    <row r="32" spans="1:5" s="40" customFormat="1" x14ac:dyDescent="0.25">
      <c r="A32" s="65" t="s">
        <v>104</v>
      </c>
      <c r="B32" s="38" t="s">
        <v>25</v>
      </c>
      <c r="C32" s="39">
        <f>D32/1.2</f>
        <v>121.45833333333334</v>
      </c>
      <c r="D32" s="39">
        <v>145.75</v>
      </c>
      <c r="E32" s="46"/>
    </row>
    <row r="33" spans="1:5" s="40" customFormat="1" x14ac:dyDescent="0.25">
      <c r="A33" s="65" t="s">
        <v>105</v>
      </c>
      <c r="B33" s="38" t="s">
        <v>26</v>
      </c>
      <c r="C33" s="39">
        <v>234.38</v>
      </c>
      <c r="D33" s="39">
        <f t="shared" si="0"/>
        <v>281.25599999999997</v>
      </c>
      <c r="E33" s="46"/>
    </row>
    <row r="34" spans="1:5" s="40" customFormat="1" x14ac:dyDescent="0.25">
      <c r="A34" s="65" t="s">
        <v>106</v>
      </c>
      <c r="B34" s="38" t="s">
        <v>27</v>
      </c>
      <c r="C34" s="39">
        <v>1260.1500000000001</v>
      </c>
      <c r="D34" s="39">
        <f t="shared" si="0"/>
        <v>1512.18</v>
      </c>
      <c r="E34" s="46"/>
    </row>
    <row r="35" spans="1:5" s="40" customFormat="1" x14ac:dyDescent="0.25">
      <c r="A35" s="65" t="s">
        <v>107</v>
      </c>
      <c r="B35" s="38" t="s">
        <v>28</v>
      </c>
      <c r="C35" s="39">
        <v>764.46</v>
      </c>
      <c r="D35" s="39">
        <f t="shared" si="0"/>
        <v>917.35199999999998</v>
      </c>
      <c r="E35" s="46"/>
    </row>
    <row r="36" spans="1:5" s="40" customFormat="1" x14ac:dyDescent="0.25">
      <c r="A36" s="65" t="s">
        <v>108</v>
      </c>
      <c r="B36" s="38" t="s">
        <v>29</v>
      </c>
      <c r="C36" s="39">
        <v>829.05</v>
      </c>
      <c r="D36" s="39">
        <f t="shared" si="0"/>
        <v>994.8599999999999</v>
      </c>
      <c r="E36" s="46"/>
    </row>
    <row r="37" spans="1:5" s="40" customFormat="1" x14ac:dyDescent="0.25">
      <c r="A37" s="65" t="s">
        <v>109</v>
      </c>
      <c r="B37" s="38" t="s">
        <v>30</v>
      </c>
      <c r="C37" s="39">
        <v>117.18</v>
      </c>
      <c r="D37" s="39">
        <f t="shared" si="0"/>
        <v>140.61600000000001</v>
      </c>
      <c r="E37" s="46"/>
    </row>
    <row r="38" spans="1:5" s="40" customFormat="1" x14ac:dyDescent="0.25">
      <c r="A38" s="65" t="s">
        <v>110</v>
      </c>
      <c r="B38" s="38" t="s">
        <v>31</v>
      </c>
      <c r="C38" s="39">
        <v>215.76</v>
      </c>
      <c r="D38" s="39">
        <f t="shared" si="0"/>
        <v>258.91199999999998</v>
      </c>
      <c r="E38" s="46"/>
    </row>
    <row r="39" spans="1:5" s="40" customFormat="1" x14ac:dyDescent="0.25">
      <c r="A39" s="65" t="s">
        <v>111</v>
      </c>
      <c r="B39" s="38" t="s">
        <v>32</v>
      </c>
      <c r="C39" s="39">
        <v>1012.77</v>
      </c>
      <c r="D39" s="39">
        <f t="shared" si="0"/>
        <v>1215.3239999999998</v>
      </c>
      <c r="E39" s="46"/>
    </row>
    <row r="40" spans="1:5" s="40" customFormat="1" x14ac:dyDescent="0.25">
      <c r="A40" s="65" t="s">
        <v>112</v>
      </c>
      <c r="B40" s="38" t="s">
        <v>33</v>
      </c>
      <c r="C40" s="39">
        <v>695.55</v>
      </c>
      <c r="D40" s="39">
        <f t="shared" si="0"/>
        <v>834.66</v>
      </c>
      <c r="E40" s="46"/>
    </row>
    <row r="41" spans="1:5" s="40" customFormat="1" x14ac:dyDescent="0.25">
      <c r="A41" s="65" t="s">
        <v>113</v>
      </c>
      <c r="B41" s="38" t="s">
        <v>34</v>
      </c>
      <c r="C41" s="39">
        <v>106.95</v>
      </c>
      <c r="D41" s="39">
        <f t="shared" si="0"/>
        <v>128.34</v>
      </c>
      <c r="E41" s="46"/>
    </row>
    <row r="42" spans="1:5" s="40" customFormat="1" x14ac:dyDescent="0.25">
      <c r="A42" s="65" t="s">
        <v>114</v>
      </c>
      <c r="B42" s="38" t="s">
        <v>35</v>
      </c>
      <c r="C42" s="39">
        <v>635.55999999999995</v>
      </c>
      <c r="D42" s="39">
        <f t="shared" si="0"/>
        <v>762.67199999999991</v>
      </c>
      <c r="E42" s="46"/>
    </row>
    <row r="43" spans="1:5" s="40" customFormat="1" x14ac:dyDescent="0.25">
      <c r="A43" s="65" t="s">
        <v>115</v>
      </c>
      <c r="B43" s="38" t="s">
        <v>39</v>
      </c>
      <c r="C43" s="39">
        <v>690.62</v>
      </c>
      <c r="D43" s="39">
        <f t="shared" si="0"/>
        <v>828.74400000000003</v>
      </c>
      <c r="E43" s="46"/>
    </row>
    <row r="44" spans="1:5" s="40" customFormat="1" x14ac:dyDescent="0.25">
      <c r="A44" s="65" t="s">
        <v>116</v>
      </c>
      <c r="B44" s="38" t="s">
        <v>40</v>
      </c>
      <c r="C44" s="39">
        <v>39.43</v>
      </c>
      <c r="D44" s="39">
        <f t="shared" si="0"/>
        <v>47.315999999999995</v>
      </c>
      <c r="E44" s="46"/>
    </row>
    <row r="45" spans="1:5" s="40" customFormat="1" x14ac:dyDescent="0.25">
      <c r="A45" s="65" t="s">
        <v>117</v>
      </c>
      <c r="B45" s="38" t="s">
        <v>41</v>
      </c>
      <c r="C45" s="39">
        <v>797.15</v>
      </c>
      <c r="D45" s="39">
        <f t="shared" si="0"/>
        <v>956.57999999999993</v>
      </c>
      <c r="E45" s="46"/>
    </row>
    <row r="46" spans="1:5" s="40" customFormat="1" x14ac:dyDescent="0.25">
      <c r="A46" s="65" t="s">
        <v>118</v>
      </c>
      <c r="B46" s="38" t="s">
        <v>42</v>
      </c>
      <c r="C46" s="39">
        <v>447.42</v>
      </c>
      <c r="D46" s="39">
        <f t="shared" si="0"/>
        <v>536.904</v>
      </c>
      <c r="E46" s="46"/>
    </row>
    <row r="47" spans="1:5" s="40" customFormat="1" x14ac:dyDescent="0.25">
      <c r="A47" s="65" t="s">
        <v>119</v>
      </c>
      <c r="B47" s="38" t="s">
        <v>43</v>
      </c>
      <c r="C47" s="39">
        <v>683.83</v>
      </c>
      <c r="D47" s="39">
        <f t="shared" si="0"/>
        <v>820.596</v>
      </c>
      <c r="E47" s="46"/>
    </row>
    <row r="48" spans="1:5" s="40" customFormat="1" x14ac:dyDescent="0.25">
      <c r="A48" s="65" t="s">
        <v>120</v>
      </c>
      <c r="B48" s="38" t="s">
        <v>44</v>
      </c>
      <c r="C48" s="39">
        <v>314.52999999999997</v>
      </c>
      <c r="D48" s="39">
        <f t="shared" ref="D48:D55" si="1">SUM(C48*1.2)</f>
        <v>377.43599999999998</v>
      </c>
      <c r="E48" s="46"/>
    </row>
    <row r="49" spans="1:5" s="40" customFormat="1" x14ac:dyDescent="0.25">
      <c r="A49" s="65" t="s">
        <v>121</v>
      </c>
      <c r="B49" s="61" t="s">
        <v>56</v>
      </c>
      <c r="C49" s="39">
        <v>550.41999999999996</v>
      </c>
      <c r="D49" s="39">
        <f t="shared" si="1"/>
        <v>660.50399999999991</v>
      </c>
      <c r="E49" s="38"/>
    </row>
    <row r="50" spans="1:5" s="40" customFormat="1" x14ac:dyDescent="0.25">
      <c r="A50" s="65" t="s">
        <v>122</v>
      </c>
      <c r="B50" s="38" t="s">
        <v>57</v>
      </c>
      <c r="C50" s="39">
        <v>941.16</v>
      </c>
      <c r="D50" s="39">
        <f t="shared" si="1"/>
        <v>1129.3919999999998</v>
      </c>
      <c r="E50" s="38"/>
    </row>
    <row r="51" spans="1:5" s="40" customFormat="1" x14ac:dyDescent="0.25">
      <c r="A51" s="65" t="s">
        <v>123</v>
      </c>
      <c r="B51" s="38" t="s">
        <v>58</v>
      </c>
      <c r="C51" s="39">
        <v>599.66</v>
      </c>
      <c r="D51" s="39">
        <f t="shared" si="1"/>
        <v>719.59199999999998</v>
      </c>
      <c r="E51" s="38"/>
    </row>
    <row r="52" spans="1:5" s="40" customFormat="1" x14ac:dyDescent="0.25">
      <c r="A52" s="65" t="s">
        <v>124</v>
      </c>
      <c r="B52" s="38" t="s">
        <v>59</v>
      </c>
      <c r="C52" s="39">
        <v>866.76</v>
      </c>
      <c r="D52" s="39">
        <f t="shared" si="1"/>
        <v>1040.1119999999999</v>
      </c>
      <c r="E52" s="38"/>
    </row>
    <row r="53" spans="1:5" s="40" customFormat="1" x14ac:dyDescent="0.25">
      <c r="A53" s="65" t="s">
        <v>125</v>
      </c>
      <c r="B53" s="38" t="s">
        <v>60</v>
      </c>
      <c r="C53" s="39">
        <v>70.680000000000007</v>
      </c>
      <c r="D53" s="39">
        <f t="shared" si="1"/>
        <v>84.816000000000003</v>
      </c>
      <c r="E53" s="38"/>
    </row>
    <row r="54" spans="1:5" s="40" customFormat="1" x14ac:dyDescent="0.25">
      <c r="A54" s="65" t="s">
        <v>126</v>
      </c>
      <c r="B54" s="62" t="s">
        <v>61</v>
      </c>
      <c r="C54" s="63">
        <v>698.99</v>
      </c>
      <c r="D54" s="39">
        <f t="shared" si="1"/>
        <v>838.78800000000001</v>
      </c>
      <c r="E54" s="64"/>
    </row>
    <row r="55" spans="1:5" s="40" customFormat="1" x14ac:dyDescent="0.25">
      <c r="A55" s="65" t="s">
        <v>127</v>
      </c>
      <c r="B55" s="62" t="s">
        <v>62</v>
      </c>
      <c r="C55" s="63">
        <v>59.52</v>
      </c>
      <c r="D55" s="39">
        <f t="shared" si="1"/>
        <v>71.424000000000007</v>
      </c>
      <c r="E55" s="64"/>
    </row>
    <row r="56" spans="1:5" s="40" customFormat="1" x14ac:dyDescent="0.25">
      <c r="A56" s="65" t="s">
        <v>128</v>
      </c>
      <c r="B56" s="62" t="s">
        <v>76</v>
      </c>
      <c r="C56" s="63">
        <f>D56/1.2</f>
        <v>215.75833333333335</v>
      </c>
      <c r="D56" s="63">
        <v>258.91000000000003</v>
      </c>
      <c r="E56" s="64"/>
    </row>
    <row r="57" spans="1:5" ht="16.5" thickBot="1" x14ac:dyDescent="0.3">
      <c r="A57" s="66" t="s">
        <v>46</v>
      </c>
      <c r="B57" s="67"/>
      <c r="C57" s="29">
        <f>SUM(C6:C55)</f>
        <v>26006.861666666664</v>
      </c>
      <c r="D57" s="29">
        <f>SUM(D6:D55)</f>
        <v>31094.734</v>
      </c>
      <c r="E57" s="47"/>
    </row>
    <row r="58" spans="1:5" ht="32.25" thickBot="1" x14ac:dyDescent="0.3">
      <c r="A58" s="10" t="s">
        <v>0</v>
      </c>
      <c r="B58" s="11" t="s">
        <v>1</v>
      </c>
      <c r="C58" s="12" t="s">
        <v>2</v>
      </c>
      <c r="D58" s="12" t="s">
        <v>3</v>
      </c>
      <c r="E58" s="13" t="s">
        <v>13</v>
      </c>
    </row>
    <row r="59" spans="1:5" ht="16.5" thickBot="1" x14ac:dyDescent="0.3">
      <c r="A59" s="68" t="s">
        <v>11</v>
      </c>
      <c r="B59" s="69"/>
      <c r="C59" s="69"/>
      <c r="D59" s="69"/>
      <c r="E59" s="70"/>
    </row>
    <row r="60" spans="1:5" ht="16.5" thickBot="1" x14ac:dyDescent="0.3">
      <c r="A60" s="48"/>
      <c r="B60" s="30"/>
      <c r="C60" s="9">
        <v>0</v>
      </c>
      <c r="D60" s="9">
        <f>SUM(C60*1.2)</f>
        <v>0</v>
      </c>
      <c r="E60" s="49"/>
    </row>
    <row r="61" spans="1:5" ht="16.5" thickBot="1" x14ac:dyDescent="0.3">
      <c r="A61" s="66" t="s">
        <v>46</v>
      </c>
      <c r="B61" s="67"/>
      <c r="C61" s="18">
        <f>SUM(C60:C60)</f>
        <v>0</v>
      </c>
      <c r="D61" s="18">
        <f>SUM(D60:D60)</f>
        <v>0</v>
      </c>
      <c r="E61" s="20"/>
    </row>
    <row r="62" spans="1:5" ht="32.25" thickBot="1" x14ac:dyDescent="0.3">
      <c r="A62" s="25" t="s">
        <v>0</v>
      </c>
      <c r="B62" s="26" t="s">
        <v>1</v>
      </c>
      <c r="C62" s="27" t="s">
        <v>2</v>
      </c>
      <c r="D62" s="27" t="s">
        <v>3</v>
      </c>
      <c r="E62" s="28" t="s">
        <v>13</v>
      </c>
    </row>
    <row r="63" spans="1:5" ht="16.5" thickBot="1" x14ac:dyDescent="0.3">
      <c r="A63" s="68" t="s">
        <v>8</v>
      </c>
      <c r="B63" s="69"/>
      <c r="C63" s="69"/>
      <c r="D63" s="69"/>
      <c r="E63" s="70"/>
    </row>
    <row r="64" spans="1:5" x14ac:dyDescent="0.25">
      <c r="A64" s="44">
        <v>1</v>
      </c>
      <c r="B64" s="43" t="s">
        <v>36</v>
      </c>
      <c r="C64" s="9">
        <v>107.88</v>
      </c>
      <c r="D64" s="9">
        <f>SUM(C64*1.2)</f>
        <v>129.45599999999999</v>
      </c>
      <c r="E64" s="24"/>
    </row>
    <row r="65" spans="1:5" x14ac:dyDescent="0.25">
      <c r="A65" s="45">
        <v>2</v>
      </c>
      <c r="B65" s="38" t="s">
        <v>37</v>
      </c>
      <c r="C65" s="23">
        <v>75.33</v>
      </c>
      <c r="D65" s="23">
        <f>SUM(C65*1.2)</f>
        <v>90.396000000000001</v>
      </c>
      <c r="E65" s="14"/>
    </row>
    <row r="66" spans="1:5" x14ac:dyDescent="0.25">
      <c r="A66" s="44">
        <v>3</v>
      </c>
      <c r="B66" s="38" t="s">
        <v>38</v>
      </c>
      <c r="C66" s="23">
        <v>32.5</v>
      </c>
      <c r="D66" s="23">
        <f>SUM(C66*1.2)</f>
        <v>39</v>
      </c>
      <c r="E66" s="14"/>
    </row>
    <row r="67" spans="1:5" ht="16.5" thickBot="1" x14ac:dyDescent="0.3">
      <c r="A67" s="45">
        <v>4</v>
      </c>
      <c r="B67" s="38" t="s">
        <v>45</v>
      </c>
      <c r="C67" s="23">
        <v>402.6</v>
      </c>
      <c r="D67" s="23">
        <f>SUM(C67*1.2)</f>
        <v>483.12</v>
      </c>
      <c r="E67" s="14"/>
    </row>
    <row r="68" spans="1:5" ht="16.5" thickBot="1" x14ac:dyDescent="0.3">
      <c r="A68" s="66" t="s">
        <v>46</v>
      </c>
      <c r="B68" s="67"/>
      <c r="C68" s="18">
        <f>SUM(C64:C67)</f>
        <v>618.30999999999995</v>
      </c>
      <c r="D68" s="18">
        <f>SUM(D64:D67)</f>
        <v>741.97199999999998</v>
      </c>
      <c r="E68" s="20"/>
    </row>
    <row r="69" spans="1:5" ht="32.25" thickBot="1" x14ac:dyDescent="0.3">
      <c r="A69" s="25" t="s">
        <v>0</v>
      </c>
      <c r="B69" s="26" t="s">
        <v>1</v>
      </c>
      <c r="C69" s="27" t="s">
        <v>2</v>
      </c>
      <c r="D69" s="27" t="s">
        <v>3</v>
      </c>
      <c r="E69" s="28" t="s">
        <v>13</v>
      </c>
    </row>
    <row r="70" spans="1:5" ht="16.5" thickBot="1" x14ac:dyDescent="0.3">
      <c r="A70" s="68" t="s">
        <v>12</v>
      </c>
      <c r="B70" s="69"/>
      <c r="C70" s="69"/>
      <c r="D70" s="69"/>
      <c r="E70" s="70"/>
    </row>
    <row r="71" spans="1:5" x14ac:dyDescent="0.25">
      <c r="A71" s="44">
        <v>1</v>
      </c>
      <c r="B71" s="41" t="s">
        <v>49</v>
      </c>
      <c r="C71" s="42">
        <v>32.549999999999997</v>
      </c>
      <c r="D71" s="9">
        <f t="shared" ref="D71:D76" si="2">SUM(C71*1.2)</f>
        <v>39.059999999999995</v>
      </c>
      <c r="E71" s="24"/>
    </row>
    <row r="72" spans="1:5" x14ac:dyDescent="0.25">
      <c r="A72" s="45">
        <v>2</v>
      </c>
      <c r="B72" s="41" t="s">
        <v>50</v>
      </c>
      <c r="C72" s="42">
        <v>96.72</v>
      </c>
      <c r="D72" s="23">
        <f t="shared" si="2"/>
        <v>116.06399999999999</v>
      </c>
      <c r="E72" s="14"/>
    </row>
    <row r="73" spans="1:5" x14ac:dyDescent="0.25">
      <c r="A73" s="44">
        <v>3</v>
      </c>
      <c r="B73" s="41" t="s">
        <v>51</v>
      </c>
      <c r="C73" s="42">
        <v>52.82</v>
      </c>
      <c r="D73" s="23">
        <f t="shared" si="2"/>
        <v>63.384</v>
      </c>
      <c r="E73" s="14"/>
    </row>
    <row r="74" spans="1:5" x14ac:dyDescent="0.25">
      <c r="A74" s="45">
        <v>4</v>
      </c>
      <c r="B74" s="41" t="s">
        <v>52</v>
      </c>
      <c r="C74" s="42">
        <v>37.200000000000003</v>
      </c>
      <c r="D74" s="23">
        <f t="shared" si="2"/>
        <v>44.64</v>
      </c>
      <c r="E74" s="14"/>
    </row>
    <row r="75" spans="1:5" x14ac:dyDescent="0.25">
      <c r="A75" s="44">
        <v>5</v>
      </c>
      <c r="B75" s="41" t="s">
        <v>53</v>
      </c>
      <c r="C75" s="42">
        <v>238.54</v>
      </c>
      <c r="D75" s="23">
        <f t="shared" si="2"/>
        <v>286.24799999999999</v>
      </c>
      <c r="E75" s="14"/>
    </row>
    <row r="76" spans="1:5" ht="16.5" thickBot="1" x14ac:dyDescent="0.3">
      <c r="A76" s="45">
        <v>6</v>
      </c>
      <c r="B76" s="41" t="s">
        <v>54</v>
      </c>
      <c r="C76" s="42">
        <v>11.16</v>
      </c>
      <c r="D76" s="23">
        <f t="shared" si="2"/>
        <v>13.391999999999999</v>
      </c>
      <c r="E76" s="14"/>
    </row>
    <row r="77" spans="1:5" ht="16.5" thickBot="1" x14ac:dyDescent="0.3">
      <c r="A77" s="66" t="s">
        <v>46</v>
      </c>
      <c r="B77" s="67"/>
      <c r="C77" s="18">
        <f>SUM(C71:C76)</f>
        <v>468.98999999999995</v>
      </c>
      <c r="D77" s="18">
        <f>SUM(D71:D76)</f>
        <v>562.78800000000001</v>
      </c>
      <c r="E77" s="19"/>
    </row>
    <row r="78" spans="1:5" customFormat="1" ht="16.5" thickBot="1" x14ac:dyDescent="0.3">
      <c r="A78" s="72" t="s">
        <v>9</v>
      </c>
      <c r="B78" s="73"/>
      <c r="C78" s="21">
        <f>SUM(C57+C61+C68+C77)</f>
        <v>27094.161666666667</v>
      </c>
      <c r="D78" s="21">
        <f>SUM(D57+D61+D68+D77)</f>
        <v>32399.494000000002</v>
      </c>
      <c r="E78" s="22"/>
    </row>
    <row r="79" spans="1:5" customFormat="1" thickBot="1" x14ac:dyDescent="0.3">
      <c r="A79" s="3"/>
      <c r="B79" s="16"/>
      <c r="C79" s="16"/>
      <c r="D79" s="16"/>
      <c r="E79" s="17"/>
    </row>
    <row r="80" spans="1:5" customFormat="1" x14ac:dyDescent="0.25">
      <c r="A80" s="5"/>
      <c r="B80" s="6"/>
      <c r="C80" s="7" t="s">
        <v>4</v>
      </c>
      <c r="D80" s="8" t="s">
        <v>5</v>
      </c>
      <c r="E80" s="15"/>
    </row>
    <row r="81" spans="1:5" customFormat="1" x14ac:dyDescent="0.25">
      <c r="A81" s="74" t="s">
        <v>6</v>
      </c>
      <c r="B81" s="75"/>
      <c r="C81" s="31">
        <v>66000</v>
      </c>
      <c r="D81" s="32">
        <f>SUM(C81*1.2)</f>
        <v>79200</v>
      </c>
      <c r="E81" s="15"/>
    </row>
    <row r="82" spans="1:5" customFormat="1" x14ac:dyDescent="0.25">
      <c r="A82" s="76" t="s">
        <v>14</v>
      </c>
      <c r="B82" s="77"/>
      <c r="C82" s="33">
        <f>SUM(C57+C61+C68+C77)</f>
        <v>27094.161666666667</v>
      </c>
      <c r="D82" s="33">
        <f>SUM(D57+D61+D68+D77)</f>
        <v>32399.494000000002</v>
      </c>
      <c r="E82" s="15"/>
    </row>
    <row r="83" spans="1:5" customFormat="1" ht="16.5" thickBot="1" x14ac:dyDescent="0.3">
      <c r="A83" s="50"/>
      <c r="B83" s="51" t="s">
        <v>7</v>
      </c>
      <c r="C83" s="52">
        <f>SUM(C81-C82)</f>
        <v>38905.838333333333</v>
      </c>
      <c r="D83" s="52">
        <f>SUM(D81-D82)</f>
        <v>46800.505999999994</v>
      </c>
      <c r="E83" s="53"/>
    </row>
    <row r="84" spans="1:5" s="1" customFormat="1" x14ac:dyDescent="0.25">
      <c r="A84" s="2"/>
      <c r="B84" s="34"/>
      <c r="C84" s="35"/>
      <c r="D84" s="35"/>
      <c r="E84" s="36"/>
    </row>
    <row r="85" spans="1:5" x14ac:dyDescent="0.25">
      <c r="C85" s="37"/>
    </row>
    <row r="87" spans="1:5" x14ac:dyDescent="0.25">
      <c r="A87" s="71"/>
      <c r="B87" s="71"/>
      <c r="C87" s="71"/>
    </row>
  </sheetData>
  <mergeCells count="13">
    <mergeCell ref="A1:E1"/>
    <mergeCell ref="A5:E5"/>
    <mergeCell ref="A59:E59"/>
    <mergeCell ref="A63:E63"/>
    <mergeCell ref="A57:B57"/>
    <mergeCell ref="A61:B61"/>
    <mergeCell ref="A68:B68"/>
    <mergeCell ref="A77:B77"/>
    <mergeCell ref="A70:E70"/>
    <mergeCell ref="A87:C87"/>
    <mergeCell ref="A78:B78"/>
    <mergeCell ref="A81:B81"/>
    <mergeCell ref="A82:B82"/>
  </mergeCells>
  <phoneticPr fontId="0" type="noConversion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8E4161-4C49-45DC-9C16-18EC1216B075}"/>
</file>

<file path=customXml/itemProps2.xml><?xml version="1.0" encoding="utf-8"?>
<ds:datastoreItem xmlns:ds="http://schemas.openxmlformats.org/officeDocument/2006/customXml" ds:itemID="{E5E6B63C-739A-439F-AD50-FE72F4CC4655}"/>
</file>

<file path=customXml/itemProps3.xml><?xml version="1.0" encoding="utf-8"?>
<ds:datastoreItem xmlns:ds="http://schemas.openxmlformats.org/officeDocument/2006/customXml" ds:itemID="{02B90D73-F15A-4FA8-A50D-1CB4F1B448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el.materiali_2014-2016</vt:lpstr>
    </vt:vector>
  </TitlesOfParts>
  <Company>RU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sstancheva</dc:creator>
  <cp:lastModifiedBy>Tsvetelin Pavlov</cp:lastModifiedBy>
  <cp:lastPrinted>2014-09-29T12:47:02Z</cp:lastPrinted>
  <dcterms:created xsi:type="dcterms:W3CDTF">2012-05-23T05:56:12Z</dcterms:created>
  <dcterms:modified xsi:type="dcterms:W3CDTF">2015-02-20T11:33:38Z</dcterms:modified>
</cp:coreProperties>
</file>